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ion\FINANCE\F-PRO\Procurement\PPA\2024\Technical\SolarWinds Support Renewal 2024-2025 RFQ\"/>
    </mc:Choice>
  </mc:AlternateContent>
  <xr:revisionPtr revIDLastSave="0" documentId="13_ncr:1_{13C7C787-4771-4684-B990-E759C044B11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ade of compliance range" sheetId="2" r:id="rId1"/>
    <sheet name="Scoring" sheetId="1" r:id="rId2"/>
    <sheet name="Appendix A" sheetId="3" r:id="rId3"/>
  </sheets>
  <definedNames>
    <definedName name="_xlnm.Print_Area" localSheetId="0">'grade of compliance range'!$A$1:$M$13</definedName>
    <definedName name="_xlnm.Print_Area" localSheetId="1">Scoring!$A$1:$R$33</definedName>
    <definedName name="_xlnm.Print_Titles" localSheetId="1">Scoring!$8:$8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S12" i="1"/>
  <c r="S13" i="1"/>
  <c r="S14" i="1"/>
  <c r="S15" i="1"/>
  <c r="S16" i="1"/>
  <c r="S17" i="1"/>
  <c r="S10" i="1"/>
  <c r="M15" i="1"/>
  <c r="M17" i="1"/>
  <c r="N17" i="1"/>
  <c r="O17" i="1"/>
  <c r="P17" i="1"/>
  <c r="Q17" i="1"/>
  <c r="R17" i="1"/>
  <c r="M18" i="1"/>
  <c r="S18" i="1" s="1"/>
  <c r="N18" i="1"/>
  <c r="O18" i="1"/>
  <c r="P18" i="1"/>
  <c r="Q18" i="1"/>
  <c r="R18" i="1"/>
  <c r="M19" i="1"/>
  <c r="S19" i="1" s="1"/>
  <c r="N19" i="1"/>
  <c r="O19" i="1"/>
  <c r="P19" i="1"/>
  <c r="Q19" i="1"/>
  <c r="R19" i="1"/>
  <c r="M20" i="1"/>
  <c r="N20" i="1"/>
  <c r="S20" i="1" s="1"/>
  <c r="O20" i="1"/>
  <c r="P20" i="1"/>
  <c r="P22" i="1" s="1"/>
  <c r="P23" i="1" s="1"/>
  <c r="Q20" i="1"/>
  <c r="R20" i="1"/>
  <c r="M21" i="1"/>
  <c r="N21" i="1"/>
  <c r="S21" i="1" s="1"/>
  <c r="O21" i="1"/>
  <c r="P21" i="1"/>
  <c r="Q21" i="1"/>
  <c r="R21" i="1"/>
  <c r="R11" i="1"/>
  <c r="R12" i="1"/>
  <c r="R13" i="1"/>
  <c r="R14" i="1"/>
  <c r="R15" i="1"/>
  <c r="R16" i="1"/>
  <c r="R10" i="1"/>
  <c r="Q11" i="1"/>
  <c r="Q12" i="1"/>
  <c r="Q13" i="1"/>
  <c r="Q14" i="1"/>
  <c r="Q15" i="1"/>
  <c r="Q16" i="1"/>
  <c r="Q10" i="1"/>
  <c r="P11" i="1"/>
  <c r="P12" i="1"/>
  <c r="P13" i="1"/>
  <c r="P14" i="1"/>
  <c r="P15" i="1"/>
  <c r="P16" i="1"/>
  <c r="P10" i="1"/>
  <c r="O11" i="1"/>
  <c r="O12" i="1"/>
  <c r="O13" i="1"/>
  <c r="O14" i="1"/>
  <c r="O15" i="1"/>
  <c r="O16" i="1"/>
  <c r="O10" i="1"/>
  <c r="N11" i="1"/>
  <c r="N12" i="1"/>
  <c r="N13" i="1"/>
  <c r="N14" i="1"/>
  <c r="N15" i="1"/>
  <c r="N16" i="1"/>
  <c r="N10" i="1"/>
  <c r="M11" i="1"/>
  <c r="M12" i="1"/>
  <c r="M13" i="1"/>
  <c r="M14" i="1"/>
  <c r="M16" i="1"/>
  <c r="M10" i="1"/>
  <c r="Q22" i="1"/>
  <c r="Q23" i="1" s="1"/>
  <c r="M22" i="1"/>
  <c r="R22" i="1" l="1"/>
  <c r="R23" i="1" s="1"/>
  <c r="N22" i="1"/>
  <c r="N23" i="1" s="1"/>
  <c r="S22" i="1"/>
  <c r="M23" i="1" s="1"/>
  <c r="O22" i="1"/>
  <c r="O2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Mira Fares</author>
    <author>MIC1</author>
  </authors>
  <commentList>
    <comment ref="E8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Entity (Department/ Unit) that identified the requirement and that will be responsible for its evaluation.</t>
        </r>
      </text>
    </comment>
    <comment ref="F8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G8" authorId="1" shapeId="0" xr:uid="{00000000-0006-0000-0100-000003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H8" authorId="1" shapeId="0" xr:uid="{00000000-0006-0000-0100-000004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I8" authorId="1" shapeId="0" xr:uid="{00000000-0006-0000-0100-000005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J8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 xml:space="preserve">Grade of Compliance:
K: disqualification
0: Not compliant
+5: Partially compliant
+10: Completely compliant
+15: Compliant with additional value, not initially included in the requirements
</t>
        </r>
      </text>
    </comment>
    <comment ref="K8" authorId="0" shapeId="0" xr:uid="{00000000-0006-0000-0100-000007000000}">
      <text>
        <r>
          <rPr>
            <b/>
            <sz val="8"/>
            <color indexed="81"/>
            <rFont val="Tahoma"/>
            <family val="2"/>
          </rPr>
          <t>Grade of Compliance:
K: disqualification
0: Not compliant
+5: Partially compliant
+10: Completely compliant
+15: Compliant with additional value, not initially included in the requirements</t>
        </r>
      </text>
    </comment>
    <comment ref="F12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2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2" authorId="0" shapeId="0" xr:uid="{00000000-0006-0000-0100-00000A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2" authorId="0" shapeId="0" xr:uid="{00000000-0006-0000-0100-00000B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2" authorId="0" shapeId="0" xr:uid="{00000000-0006-0000-0100-00000C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2" authorId="0" shapeId="0" xr:uid="{00000000-0006-0000-0100-00000D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F13" authorId="0" shapeId="0" xr:uid="{00000000-0006-0000-0100-00000E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3" authorId="0" shapeId="0" xr:uid="{00000000-0006-0000-0100-00000F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3" authorId="0" shapeId="0" xr:uid="{00000000-0006-0000-0100-000010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3" authorId="0" shapeId="0" xr:uid="{00000000-0006-0000-0100-000011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3" authorId="0" shapeId="0" xr:uid="{00000000-0006-0000-0100-000012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3" authorId="0" shapeId="0" xr:uid="{00000000-0006-0000-0100-000013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F14" authorId="0" shapeId="0" xr:uid="{00000000-0006-0000-0100-000014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4" authorId="0" shapeId="0" xr:uid="{00000000-0006-0000-0100-000015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4" authorId="0" shapeId="0" xr:uid="{00000000-0006-0000-0100-000016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4" authorId="0" shapeId="0" xr:uid="{00000000-0006-0000-0100-000017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4" authorId="0" shapeId="0" xr:uid="{00000000-0006-0000-0100-000018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4" authorId="0" shapeId="0" xr:uid="{00000000-0006-0000-0100-000019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F16" authorId="0" shapeId="0" xr:uid="{00000000-0006-0000-0100-00001A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6" authorId="0" shapeId="0" xr:uid="{00000000-0006-0000-0100-00001B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6" authorId="0" shapeId="0" xr:uid="{00000000-0006-0000-0100-00001C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6" authorId="0" shapeId="0" xr:uid="{00000000-0006-0000-0100-00001D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6" authorId="0" shapeId="0" xr:uid="{00000000-0006-0000-0100-00001E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6" authorId="0" shapeId="0" xr:uid="{00000000-0006-0000-0100-00001F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F17" authorId="0" shapeId="0" xr:uid="{00000000-0006-0000-0100-000020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7" authorId="0" shapeId="0" xr:uid="{00000000-0006-0000-0100-000021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7" authorId="0" shapeId="0" xr:uid="{00000000-0006-0000-0100-000022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7" authorId="0" shapeId="0" xr:uid="{00000000-0006-0000-0100-000023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7" authorId="0" shapeId="0" xr:uid="{00000000-0006-0000-0100-000024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7" authorId="0" shapeId="0" xr:uid="{00000000-0006-0000-0100-000025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F18" authorId="0" shapeId="0" xr:uid="{00000000-0006-0000-0100-000026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G18" authorId="0" shapeId="0" xr:uid="{00000000-0006-0000-0100-000027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H18" authorId="0" shapeId="0" xr:uid="{00000000-0006-0000-0100-000028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I18" authorId="0" shapeId="0" xr:uid="{00000000-0006-0000-0100-000029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J18" authorId="0" shapeId="0" xr:uid="{00000000-0006-0000-0100-00002A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  <comment ref="K18" authorId="0" shapeId="0" xr:uid="{00000000-0006-0000-0100-00002B000000}">
      <text>
        <r>
          <rPr>
            <b/>
            <sz val="8"/>
            <color indexed="81"/>
            <rFont val="Tahoma"/>
            <family val="2"/>
          </rPr>
          <t>Evaluators Comments</t>
        </r>
      </text>
    </comment>
  </commentList>
</comments>
</file>

<file path=xl/sharedStrings.xml><?xml version="1.0" encoding="utf-8"?>
<sst xmlns="http://schemas.openxmlformats.org/spreadsheetml/2006/main" count="97" uniqueCount="77">
  <si>
    <t>Article</t>
  </si>
  <si>
    <t>Remarks</t>
  </si>
  <si>
    <t>Weight</t>
  </si>
  <si>
    <t>Supplier 1</t>
  </si>
  <si>
    <t>Supplier 2</t>
  </si>
  <si>
    <t>Supplier 3</t>
  </si>
  <si>
    <t>Supplier 4</t>
  </si>
  <si>
    <t>Supplier 5</t>
  </si>
  <si>
    <t>Supplier 6</t>
  </si>
  <si>
    <t>Supplier 1
Final</t>
  </si>
  <si>
    <t>Supplier 2
Final</t>
  </si>
  <si>
    <t>Supplier 3
Final</t>
  </si>
  <si>
    <t>Supplier 4
Final</t>
  </si>
  <si>
    <t>Supplier 5
Final</t>
  </si>
  <si>
    <t>Supplier 6
Final</t>
  </si>
  <si>
    <t>Responsible Entity</t>
  </si>
  <si>
    <t>Project Name</t>
  </si>
  <si>
    <t>SUPPLIER 1 SCORE</t>
  </si>
  <si>
    <t>SUPPLIER 2 SCORE</t>
  </si>
  <si>
    <t>SUPPLIER 3 SCORE</t>
  </si>
  <si>
    <t>SUPPLIER 4 SCORE</t>
  </si>
  <si>
    <t>SUPPLIER 5 SCORE</t>
  </si>
  <si>
    <t>SUPPLIER 6 SCORE</t>
  </si>
  <si>
    <t>Requirements</t>
  </si>
  <si>
    <t xml:space="preserve">Reference Number </t>
  </si>
  <si>
    <t>Owner</t>
  </si>
  <si>
    <t xml:space="preserve">Revision Code </t>
  </si>
  <si>
    <t>Implementation Date</t>
  </si>
  <si>
    <t>Grade of Compliance range from 0 to 15 with a step of 1 unit:</t>
  </si>
  <si>
    <t>4 - 5 - 6: Partially compliant</t>
  </si>
  <si>
    <t>10        : Fully compliant</t>
  </si>
  <si>
    <t>15        : Compliant with additional value, not initially included in the requirements</t>
  </si>
  <si>
    <t>0          : Not compliant</t>
  </si>
  <si>
    <t xml:space="preserve">K         : Disqualification </t>
  </si>
  <si>
    <t>PRO/PMO</t>
  </si>
  <si>
    <t>2.0</t>
  </si>
  <si>
    <t>SF-CF-87</t>
  </si>
  <si>
    <t>Bidder shall offer license renewal and technical support and engineering services for the Solarwinds solution implemented at MIC1 based on the provided BOM and following conditions</t>
  </si>
  <si>
    <t>Technical Support shall be provided on a  24/7 basis</t>
  </si>
  <si>
    <t>k</t>
  </si>
  <si>
    <t xml:space="preserve">Response time for support requests shall within 2 hours for priority A (critical system down) with 4 hrs resolution time , within 6 hours for priority B (minor problems )with resolution time 12 hours  and within 72 hours for priority C </t>
  </si>
  <si>
    <t xml:space="preserve">MIC1 shall be given access to a dedicated support portal or helpdesk to open tickets and have regular reports on their status </t>
  </si>
  <si>
    <t>Bidder shall ensure availability of support resources such as knowledge base articles, documentation, and online forums.</t>
  </si>
  <si>
    <t>MIC1 shall be given access to software updates, patches, and bug fixes</t>
  </si>
  <si>
    <t>Support services shall include troubleshooting, issue resolution, configuration changes , implementation of all functionalities and capabilities available in the solution , implementing patches, upgrades (major and minor) and updates.</t>
  </si>
  <si>
    <t xml:space="preserve">Services shall include one healthcheck and fine tuning per year on all the included devices in this contract </t>
  </si>
  <si>
    <t xml:space="preserve">Services shall include support on security incidents issues and remediations on the covered platforms </t>
  </si>
  <si>
    <t xml:space="preserve">Support shall include opening an unlimited number of support cases </t>
  </si>
  <si>
    <t xml:space="preserve">Partnership level: The Bidder should provide documents proving that he is certified to sell , implement and provide aftersales support on the listed items in Appendix A . Bidder shall provide proof that his team has acquired the highest expertise in implementation and support level of entrust platfroms /solutions. </t>
  </si>
  <si>
    <t>Reference List: the Bidder shall provide a reference list for Solarwinds implementations that have been performed by his current team and are still being supported by the bidder on the items included in appendix A</t>
  </si>
  <si>
    <t>Mandatory/killer</t>
  </si>
  <si>
    <t>Part Number</t>
  </si>
  <si>
    <t>Description</t>
  </si>
  <si>
    <t>License Start Date</t>
  </si>
  <si>
    <t>License End Date</t>
  </si>
  <si>
    <t>Qty</t>
  </si>
  <si>
    <t>SolarWinds Additional Polling Engine for SolarWinds Unlimited Licenses (Standard Polling Throughput)-Annual Maintenance Renewal</t>
  </si>
  <si>
    <t>SolarWinds Network Performance Monitor SLX (unlimited elements-Standard Polling Throughput)Annual Maintenance Renewal</t>
  </si>
  <si>
    <t>SolarWinds Network Configuration Manager DL1000 (up to 1000 nodes)-Annual Maintenance Renewal</t>
  </si>
  <si>
    <t>SolarWinds NetFlow Traffic Analyzer Module for SolarWinds Network Performance Monitor SLX-Annual Maintenance Renewal</t>
  </si>
  <si>
    <t>SolarWinds Engineer's Toolset Per Seat License-Annual Maintenance Renewal</t>
  </si>
  <si>
    <t>1.2</t>
  </si>
  <si>
    <t>1.3</t>
  </si>
  <si>
    <t>1.4</t>
  </si>
  <si>
    <t>1.5</t>
  </si>
  <si>
    <t>1.6</t>
  </si>
  <si>
    <t>1.7</t>
  </si>
  <si>
    <t>1.8</t>
  </si>
  <si>
    <t>1.9</t>
  </si>
  <si>
    <t>Max Score</t>
  </si>
  <si>
    <t xml:space="preserve">All support services shall be performed by local certified engineers having certifications for providing support on the systems covered under this support agreement- Bidder should have at least 1 Solarwinds adminstration certified engineer - Please provide support team certifications on Solarwinds and years of experience in providing support services on systems similar to the ones included in the scope of this RFQ </t>
  </si>
  <si>
    <t>y</t>
  </si>
  <si>
    <t>SolarWinds Support Renewal 2024-2025</t>
  </si>
  <si>
    <t>RFQ Scoring Sheet</t>
  </si>
  <si>
    <t>Technical</t>
  </si>
  <si>
    <t>Commercial</t>
  </si>
  <si>
    <t>Killer points, if not compliant, will lead to supplier disqualification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</si>
</sst>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14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FrutigerNext LT Regular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b/>
      <sz val="10"/>
      <color rgb="FFFF0000"/>
      <name val="Arial"/>
      <family val="2"/>
    </font>
    <font>
      <b/>
      <sz val="12"/>
      <name val="Times New Roman"/>
      <family val="1"/>
    </font>
    <font>
      <b/>
      <sz val="18"/>
      <name val="Arial"/>
      <family val="2"/>
    </font>
    <font>
      <b/>
      <sz val="8"/>
      <name val="Arial"/>
      <family val="2"/>
    </font>
    <font>
      <b/>
      <sz val="12"/>
      <color rgb="FF0D0D0D"/>
      <name val="Segoe UI"/>
      <family val="2"/>
    </font>
    <font>
      <sz val="12"/>
      <color rgb="FF0D0D0D"/>
      <name val="Segoe U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0000FF"/>
      </right>
      <top/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 style="thin">
        <color rgb="FF0000FF"/>
      </bottom>
      <diagonal/>
    </border>
    <border>
      <left style="thin">
        <color rgb="FF0000FF"/>
      </left>
      <right style="medium">
        <color rgb="FF0000FF"/>
      </right>
      <top/>
      <bottom style="thin">
        <color rgb="FF0000FF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00">
    <xf numFmtId="0" fontId="0" fillId="0" borderId="0" xfId="0"/>
    <xf numFmtId="49" fontId="1" fillId="0" borderId="2" xfId="1" applyNumberFormat="1" applyFont="1" applyBorder="1" applyAlignment="1">
      <alignment horizontal="left" vertical="center" wrapText="1"/>
    </xf>
    <xf numFmtId="0" fontId="1" fillId="0" borderId="1" xfId="1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49" fontId="2" fillId="2" borderId="8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6" fillId="0" borderId="15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5" xfId="1" applyFont="1" applyBorder="1" applyAlignment="1">
      <alignment vertical="center" wrapText="1"/>
    </xf>
    <xf numFmtId="0" fontId="1" fillId="0" borderId="28" xfId="1" applyFont="1" applyBorder="1" applyAlignment="1">
      <alignment vertical="center" wrapText="1"/>
    </xf>
    <xf numFmtId="0" fontId="0" fillId="0" borderId="29" xfId="0" applyBorder="1" applyAlignment="1">
      <alignment wrapText="1"/>
    </xf>
    <xf numFmtId="49" fontId="1" fillId="0" borderId="27" xfId="1" applyNumberFormat="1" applyFont="1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1" fillId="0" borderId="24" xfId="1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25" xfId="0" applyFont="1" applyBorder="1" applyAlignment="1">
      <alignment wrapText="1"/>
    </xf>
    <xf numFmtId="0" fontId="2" fillId="0" borderId="0" xfId="0" applyFont="1"/>
    <xf numFmtId="0" fontId="4" fillId="0" borderId="3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9" fontId="4" fillId="0" borderId="3" xfId="0" applyNumberFormat="1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wrapText="1"/>
    </xf>
    <xf numFmtId="164" fontId="4" fillId="0" borderId="6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/>
    <xf numFmtId="0" fontId="2" fillId="0" borderId="0" xfId="0" applyFont="1" applyAlignment="1">
      <alignment vertical="center" wrapText="1"/>
    </xf>
    <xf numFmtId="0" fontId="2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15" fontId="0" fillId="0" borderId="1" xfId="0" applyNumberFormat="1" applyBorder="1"/>
    <xf numFmtId="0" fontId="2" fillId="0" borderId="24" xfId="1" applyFont="1" applyBorder="1" applyAlignment="1">
      <alignment vertical="center" wrapText="1"/>
    </xf>
    <xf numFmtId="0" fontId="1" fillId="0" borderId="42" xfId="0" applyFont="1" applyBorder="1" applyAlignment="1">
      <alignment wrapText="1"/>
    </xf>
    <xf numFmtId="0" fontId="1" fillId="0" borderId="43" xfId="0" applyFont="1" applyBorder="1" applyAlignment="1">
      <alignment wrapText="1"/>
    </xf>
    <xf numFmtId="0" fontId="1" fillId="0" borderId="44" xfId="0" applyFont="1" applyBorder="1" applyAlignment="1">
      <alignment wrapText="1"/>
    </xf>
    <xf numFmtId="0" fontId="2" fillId="0" borderId="1" xfId="1" applyFont="1" applyBorder="1" applyAlignment="1">
      <alignment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/>
    <xf numFmtId="0" fontId="7" fillId="0" borderId="30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31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4" fillId="0" borderId="35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25" xfId="0" applyFont="1" applyBorder="1" applyAlignment="1">
      <alignment horizontal="left"/>
    </xf>
    <xf numFmtId="49" fontId="4" fillId="0" borderId="7" xfId="0" applyNumberFormat="1" applyFont="1" applyBorder="1" applyAlignment="1">
      <alignment horizontal="left" wrapText="1"/>
    </xf>
    <xf numFmtId="0" fontId="4" fillId="0" borderId="25" xfId="0" applyFont="1" applyBorder="1" applyAlignment="1">
      <alignment horizontal="left" wrapText="1"/>
    </xf>
    <xf numFmtId="164" fontId="4" fillId="0" borderId="34" xfId="0" applyNumberFormat="1" applyFont="1" applyBorder="1" applyAlignment="1">
      <alignment horizontal="left" wrapText="1"/>
    </xf>
    <xf numFmtId="164" fontId="4" fillId="0" borderId="26" xfId="0" applyNumberFormat="1" applyFont="1" applyBorder="1" applyAlignment="1">
      <alignment horizontal="left" wrapText="1"/>
    </xf>
    <xf numFmtId="0" fontId="7" fillId="0" borderId="36" xfId="0" applyFont="1" applyBorder="1" applyAlignment="1">
      <alignment wrapText="1"/>
    </xf>
    <xf numFmtId="0" fontId="7" fillId="0" borderId="37" xfId="0" applyFont="1" applyBorder="1" applyAlignment="1">
      <alignment wrapText="1"/>
    </xf>
    <xf numFmtId="0" fontId="7" fillId="0" borderId="38" xfId="0" applyFont="1" applyBorder="1" applyAlignment="1">
      <alignment wrapText="1"/>
    </xf>
    <xf numFmtId="0" fontId="9" fillId="0" borderId="39" xfId="0" applyFont="1" applyBorder="1" applyAlignment="1">
      <alignment horizontal="left" wrapText="1"/>
    </xf>
    <xf numFmtId="0" fontId="9" fillId="0" borderId="31" xfId="0" applyFont="1" applyBorder="1" applyAlignment="1">
      <alignment horizontal="left" wrapText="1"/>
    </xf>
    <xf numFmtId="0" fontId="9" fillId="0" borderId="40" xfId="0" applyFont="1" applyBorder="1" applyAlignment="1">
      <alignment horizontal="left" wrapText="1"/>
    </xf>
    <xf numFmtId="0" fontId="9" fillId="0" borderId="25" xfId="0" applyFont="1" applyBorder="1" applyAlignment="1">
      <alignment horizontal="left" wrapText="1"/>
    </xf>
    <xf numFmtId="0" fontId="9" fillId="0" borderId="41" xfId="0" applyFont="1" applyBorder="1" applyAlignment="1">
      <alignment horizontal="left" wrapText="1"/>
    </xf>
    <xf numFmtId="0" fontId="9" fillId="0" borderId="26" xfId="0" applyFont="1" applyBorder="1" applyAlignment="1">
      <alignment horizontal="left" wrapText="1"/>
    </xf>
    <xf numFmtId="0" fontId="8" fillId="0" borderId="30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0</xdr:col>
      <xdr:colOff>838200</xdr:colOff>
      <xdr:row>3</xdr:row>
      <xdr:rowOff>180975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8575"/>
          <a:ext cx="828675" cy="781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38099</xdr:rowOff>
    </xdr:from>
    <xdr:to>
      <xdr:col>0</xdr:col>
      <xdr:colOff>914399</xdr:colOff>
      <xdr:row>3</xdr:row>
      <xdr:rowOff>180974</xdr:rowOff>
    </xdr:to>
    <xdr:pic>
      <xdr:nvPicPr>
        <xdr:cNvPr id="3" name="Picture 2" descr="C:\Users\souhab\Desktop\Logos\Final\Logo-Alfa-Red-0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" y="38099"/>
          <a:ext cx="885825" cy="771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zoomScaleNormal="100" workbookViewId="0">
      <selection activeCell="B1" sqref="B1:I4"/>
    </sheetView>
  </sheetViews>
  <sheetFormatPr defaultRowHeight="13.2"/>
  <cols>
    <col min="1" max="1" width="13.109375" customWidth="1"/>
    <col min="2" max="2" width="9.21875" bestFit="1" customWidth="1"/>
    <col min="3" max="3" width="11.21875" bestFit="1" customWidth="1"/>
    <col min="5" max="5" width="4.6640625" customWidth="1"/>
    <col min="6" max="6" width="4.33203125" customWidth="1"/>
    <col min="7" max="7" width="3.6640625" customWidth="1"/>
    <col min="8" max="8" width="7.5546875" customWidth="1"/>
    <col min="9" max="9" width="9.109375" hidden="1" customWidth="1"/>
    <col min="12" max="12" width="19.88671875" customWidth="1"/>
  </cols>
  <sheetData>
    <row r="1" spans="1:12" ht="16.5" customHeight="1">
      <c r="A1" s="62"/>
      <c r="B1" s="65" t="s">
        <v>73</v>
      </c>
      <c r="C1" s="66"/>
      <c r="D1" s="66"/>
      <c r="E1" s="66"/>
      <c r="F1" s="66"/>
      <c r="G1" s="66"/>
      <c r="H1" s="66"/>
      <c r="I1" s="66"/>
      <c r="J1" s="71" t="s">
        <v>24</v>
      </c>
      <c r="K1" s="71"/>
      <c r="L1" s="24" t="s">
        <v>36</v>
      </c>
    </row>
    <row r="2" spans="1:12" ht="16.5" customHeight="1">
      <c r="A2" s="63"/>
      <c r="B2" s="67"/>
      <c r="C2" s="68"/>
      <c r="D2" s="68"/>
      <c r="E2" s="68"/>
      <c r="F2" s="68"/>
      <c r="G2" s="68"/>
      <c r="H2" s="68"/>
      <c r="I2" s="68"/>
      <c r="J2" s="72" t="s">
        <v>25</v>
      </c>
      <c r="K2" s="72"/>
      <c r="L2" s="25" t="s">
        <v>34</v>
      </c>
    </row>
    <row r="3" spans="1:12" ht="16.5" customHeight="1">
      <c r="A3" s="63"/>
      <c r="B3" s="67"/>
      <c r="C3" s="68"/>
      <c r="D3" s="68"/>
      <c r="E3" s="68"/>
      <c r="F3" s="68"/>
      <c r="G3" s="68"/>
      <c r="H3" s="68"/>
      <c r="I3" s="68"/>
      <c r="J3" s="72" t="s">
        <v>26</v>
      </c>
      <c r="K3" s="72"/>
      <c r="L3" s="26" t="s">
        <v>35</v>
      </c>
    </row>
    <row r="4" spans="1:12" ht="16.5" customHeight="1" thickBot="1">
      <c r="A4" s="64"/>
      <c r="B4" s="69"/>
      <c r="C4" s="70"/>
      <c r="D4" s="70"/>
      <c r="E4" s="70"/>
      <c r="F4" s="70"/>
      <c r="G4" s="70"/>
      <c r="H4" s="70"/>
      <c r="I4" s="70"/>
      <c r="J4" s="73" t="s">
        <v>27</v>
      </c>
      <c r="K4" s="73"/>
      <c r="L4" s="39">
        <v>44440</v>
      </c>
    </row>
    <row r="5" spans="1:12">
      <c r="A5" s="23" t="s">
        <v>28</v>
      </c>
    </row>
    <row r="6" spans="1:12" ht="15.75" customHeight="1">
      <c r="A6" s="23"/>
    </row>
    <row r="7" spans="1:12">
      <c r="A7" s="23" t="s">
        <v>31</v>
      </c>
    </row>
    <row r="8" spans="1:12">
      <c r="A8" s="23" t="s">
        <v>30</v>
      </c>
    </row>
    <row r="9" spans="1:12">
      <c r="A9" s="23" t="s">
        <v>29</v>
      </c>
    </row>
    <row r="10" spans="1:12">
      <c r="A10" s="23" t="s">
        <v>32</v>
      </c>
    </row>
    <row r="11" spans="1:12" ht="14.4" customHeight="1">
      <c r="A11" s="23" t="s">
        <v>33</v>
      </c>
    </row>
    <row r="13" spans="1:12">
      <c r="A13" s="23" t="s">
        <v>76</v>
      </c>
    </row>
    <row r="15" spans="1:12">
      <c r="A15" s="97" t="s">
        <v>2</v>
      </c>
      <c r="B15" s="98" t="s">
        <v>74</v>
      </c>
      <c r="C15" s="98" t="s">
        <v>75</v>
      </c>
    </row>
    <row r="16" spans="1:12">
      <c r="A16" s="97"/>
      <c r="B16" s="99">
        <v>0.5</v>
      </c>
      <c r="C16" s="99">
        <v>0.5</v>
      </c>
    </row>
  </sheetData>
  <mergeCells count="7">
    <mergeCell ref="A15:A16"/>
    <mergeCell ref="A1:A4"/>
    <mergeCell ref="B1:I4"/>
    <mergeCell ref="J1:K1"/>
    <mergeCell ref="J2:K2"/>
    <mergeCell ref="J3:K3"/>
    <mergeCell ref="J4:K4"/>
  </mergeCells>
  <phoneticPr fontId="4" type="noConversion"/>
  <pageMargins left="0.74803149606299202" right="0.74803149606299202" top="0.98425196850393704" bottom="0.98425196850393704" header="0.511811023622047" footer="0.511811023622047"/>
  <pageSetup paperSize="9" scale="83" orientation="portrait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showWhiteSpace="0" zoomScaleNormal="100" workbookViewId="0">
      <selection activeCell="D6" sqref="D6"/>
    </sheetView>
  </sheetViews>
  <sheetFormatPr defaultColWidth="13.88671875" defaultRowHeight="13.2"/>
  <cols>
    <col min="1" max="1" width="14.109375" style="6" customWidth="1"/>
    <col min="2" max="2" width="57.33203125" style="6" customWidth="1"/>
    <col min="3" max="3" width="9.88671875" style="6" customWidth="1"/>
    <col min="4" max="4" width="7.44140625" style="6" customWidth="1"/>
    <col min="5" max="5" width="12" style="6" customWidth="1"/>
    <col min="6" max="7" width="10.33203125" style="6" bestFit="1" customWidth="1"/>
    <col min="8" max="8" width="10.5546875" style="6" bestFit="1" customWidth="1"/>
    <col min="9" max="11" width="10.33203125" style="6" bestFit="1" customWidth="1"/>
    <col min="12" max="12" width="18.44140625" style="6" customWidth="1"/>
    <col min="13" max="14" width="11.88671875" style="6" bestFit="1" customWidth="1"/>
    <col min="15" max="15" width="10.88671875" style="6" customWidth="1"/>
    <col min="16" max="16" width="11.88671875" style="6" bestFit="1" customWidth="1"/>
    <col min="17" max="17" width="11.88671875" style="6" customWidth="1"/>
    <col min="18" max="18" width="11.88671875" style="6" bestFit="1" customWidth="1"/>
    <col min="19" max="16384" width="13.88671875" style="6"/>
  </cols>
  <sheetData>
    <row r="1" spans="1:19" ht="16.5" customHeight="1">
      <c r="A1" s="82"/>
      <c r="B1" s="91" t="s">
        <v>73</v>
      </c>
      <c r="C1" s="65"/>
      <c r="D1" s="66"/>
      <c r="E1" s="66"/>
      <c r="F1" s="66"/>
      <c r="G1" s="66"/>
      <c r="H1" s="66"/>
      <c r="I1" s="66"/>
      <c r="J1" s="66"/>
      <c r="K1" s="66"/>
      <c r="L1" s="66"/>
      <c r="M1" s="66"/>
      <c r="N1" s="92"/>
      <c r="O1" s="85" t="s">
        <v>24</v>
      </c>
      <c r="P1" s="86"/>
      <c r="Q1" s="74" t="s">
        <v>36</v>
      </c>
      <c r="R1" s="75"/>
    </row>
    <row r="2" spans="1:19" ht="16.5" customHeight="1">
      <c r="A2" s="83"/>
      <c r="B2" s="93"/>
      <c r="C2" s="67"/>
      <c r="D2" s="68"/>
      <c r="E2" s="68"/>
      <c r="F2" s="68"/>
      <c r="G2" s="68"/>
      <c r="H2" s="68"/>
      <c r="I2" s="68"/>
      <c r="J2" s="68"/>
      <c r="K2" s="68"/>
      <c r="L2" s="68"/>
      <c r="M2" s="68"/>
      <c r="N2" s="94"/>
      <c r="O2" s="87" t="s">
        <v>25</v>
      </c>
      <c r="P2" s="88"/>
      <c r="Q2" s="76" t="s">
        <v>34</v>
      </c>
      <c r="R2" s="77"/>
    </row>
    <row r="3" spans="1:19" ht="16.5" customHeight="1">
      <c r="A3" s="83"/>
      <c r="B3" s="93"/>
      <c r="C3" s="67"/>
      <c r="D3" s="68"/>
      <c r="E3" s="68"/>
      <c r="F3" s="68"/>
      <c r="G3" s="68"/>
      <c r="H3" s="68"/>
      <c r="I3" s="68"/>
      <c r="J3" s="68"/>
      <c r="K3" s="68"/>
      <c r="L3" s="68"/>
      <c r="M3" s="68"/>
      <c r="N3" s="94"/>
      <c r="O3" s="87" t="s">
        <v>26</v>
      </c>
      <c r="P3" s="88"/>
      <c r="Q3" s="78" t="s">
        <v>35</v>
      </c>
      <c r="R3" s="79"/>
    </row>
    <row r="4" spans="1:19" ht="16.5" customHeight="1" thickBot="1">
      <c r="A4" s="84"/>
      <c r="B4" s="95"/>
      <c r="C4" s="69"/>
      <c r="D4" s="70"/>
      <c r="E4" s="70"/>
      <c r="F4" s="70"/>
      <c r="G4" s="70"/>
      <c r="H4" s="70"/>
      <c r="I4" s="70"/>
      <c r="J4" s="70"/>
      <c r="K4" s="70"/>
      <c r="L4" s="70"/>
      <c r="M4" s="70"/>
      <c r="N4" s="96"/>
      <c r="O4" s="89" t="s">
        <v>27</v>
      </c>
      <c r="P4" s="90"/>
      <c r="Q4" s="80">
        <v>44440</v>
      </c>
      <c r="R4" s="81"/>
    </row>
    <row r="5" spans="1:19" ht="16.5" customHeight="1"/>
    <row r="6" spans="1:19" ht="28.5" customHeight="1">
      <c r="A6" s="28" t="s">
        <v>16</v>
      </c>
      <c r="B6" s="27" t="s">
        <v>72</v>
      </c>
      <c r="C6" s="45"/>
      <c r="F6" s="7"/>
      <c r="G6" s="7"/>
      <c r="H6" s="7"/>
      <c r="I6" s="7"/>
      <c r="J6" s="7"/>
      <c r="K6" s="7"/>
    </row>
    <row r="7" spans="1:19" ht="13.8" thickBot="1">
      <c r="F7" s="7"/>
      <c r="G7" s="7"/>
      <c r="H7" s="7"/>
      <c r="I7" s="7"/>
      <c r="J7" s="7"/>
      <c r="K7" s="7"/>
    </row>
    <row r="8" spans="1:19" ht="27" thickBot="1">
      <c r="A8" s="29" t="s">
        <v>0</v>
      </c>
      <c r="B8" s="30" t="s">
        <v>23</v>
      </c>
      <c r="C8" s="30" t="s">
        <v>50</v>
      </c>
      <c r="D8" s="31" t="s">
        <v>2</v>
      </c>
      <c r="E8" s="32" t="s">
        <v>15</v>
      </c>
      <c r="F8" s="33" t="s">
        <v>3</v>
      </c>
      <c r="G8" s="33" t="s">
        <v>4</v>
      </c>
      <c r="H8" s="33" t="s">
        <v>5</v>
      </c>
      <c r="I8" s="33" t="s">
        <v>6</v>
      </c>
      <c r="J8" s="33" t="s">
        <v>7</v>
      </c>
      <c r="K8" s="33" t="s">
        <v>8</v>
      </c>
      <c r="L8" s="34" t="s">
        <v>1</v>
      </c>
      <c r="M8" s="35" t="s">
        <v>9</v>
      </c>
      <c r="N8" s="36" t="s">
        <v>10</v>
      </c>
      <c r="O8" s="36" t="s">
        <v>11</v>
      </c>
      <c r="P8" s="36" t="s">
        <v>12</v>
      </c>
      <c r="Q8" s="36" t="s">
        <v>13</v>
      </c>
      <c r="R8" s="37" t="s">
        <v>14</v>
      </c>
      <c r="S8" s="37" t="s">
        <v>69</v>
      </c>
    </row>
    <row r="9" spans="1:19" ht="76.8">
      <c r="A9" s="5">
        <v>1</v>
      </c>
      <c r="B9" s="40" t="s">
        <v>37</v>
      </c>
      <c r="C9" s="40"/>
      <c r="D9" s="41"/>
      <c r="E9" s="54"/>
      <c r="F9" s="4"/>
      <c r="G9" s="4"/>
      <c r="H9" s="4"/>
      <c r="I9" s="4"/>
      <c r="J9" s="4"/>
      <c r="K9" s="4"/>
      <c r="L9" s="4"/>
      <c r="M9" s="48"/>
      <c r="N9" s="48"/>
      <c r="O9" s="48"/>
      <c r="P9" s="48"/>
      <c r="Q9" s="48"/>
      <c r="R9" s="48"/>
    </row>
    <row r="10" spans="1:19" ht="19.2">
      <c r="A10" s="1">
        <v>1.1000000000000001</v>
      </c>
      <c r="B10" s="41" t="s">
        <v>38</v>
      </c>
      <c r="C10" s="42" t="s">
        <v>39</v>
      </c>
      <c r="D10" s="55">
        <v>100</v>
      </c>
      <c r="E10" s="50"/>
      <c r="F10" s="18"/>
      <c r="G10" s="18"/>
      <c r="H10" s="18"/>
      <c r="I10" s="18"/>
      <c r="J10" s="20"/>
      <c r="K10" s="20"/>
      <c r="L10" s="21"/>
      <c r="M10" s="51">
        <f>F10*D10</f>
        <v>0</v>
      </c>
      <c r="N10" s="52">
        <f>D10*G10</f>
        <v>0</v>
      </c>
      <c r="O10" s="52">
        <f>H10*D10</f>
        <v>0</v>
      </c>
      <c r="P10" s="52">
        <f>I10*D10</f>
        <v>0</v>
      </c>
      <c r="Q10" s="52">
        <f>J10*D10</f>
        <v>0</v>
      </c>
      <c r="R10" s="53">
        <f>K10*D10</f>
        <v>0</v>
      </c>
      <c r="S10" s="6">
        <f>MAX(M10:R10)</f>
        <v>0</v>
      </c>
    </row>
    <row r="11" spans="1:19" ht="96">
      <c r="A11" s="1" t="s">
        <v>61</v>
      </c>
      <c r="B11" s="41" t="s">
        <v>40</v>
      </c>
      <c r="C11" s="42" t="s">
        <v>39</v>
      </c>
      <c r="D11" s="56">
        <v>100</v>
      </c>
      <c r="E11" s="14"/>
      <c r="F11" s="4"/>
      <c r="G11" s="4"/>
      <c r="H11" s="4"/>
      <c r="I11" s="4"/>
      <c r="J11" s="8"/>
      <c r="K11" s="8"/>
      <c r="L11" s="3"/>
      <c r="M11" s="13">
        <f t="shared" ref="M11:M16" si="0">F11*D11</f>
        <v>0</v>
      </c>
      <c r="N11" s="11">
        <f t="shared" ref="N11:N16" si="1">D11*G11</f>
        <v>0</v>
      </c>
      <c r="O11" s="11">
        <f t="shared" ref="O11:O16" si="2">H11*D11</f>
        <v>0</v>
      </c>
      <c r="P11" s="11">
        <f t="shared" ref="P11:P16" si="3">I11*D11</f>
        <v>0</v>
      </c>
      <c r="Q11" s="11">
        <f t="shared" ref="Q11:Q16" si="4">J11*D11</f>
        <v>0</v>
      </c>
      <c r="R11" s="12">
        <f t="shared" ref="R11:R16" si="5">K11*D11</f>
        <v>0</v>
      </c>
      <c r="S11" s="6">
        <f t="shared" ref="S11:S21" si="6">MAX(M11:R11)</f>
        <v>0</v>
      </c>
    </row>
    <row r="12" spans="1:19" ht="57.6">
      <c r="A12" s="17" t="s">
        <v>62</v>
      </c>
      <c r="B12" s="41" t="s">
        <v>41</v>
      </c>
      <c r="C12" s="41"/>
      <c r="D12" s="57">
        <v>100</v>
      </c>
      <c r="E12" s="15"/>
      <c r="F12" s="4"/>
      <c r="G12" s="4"/>
      <c r="H12" s="4"/>
      <c r="I12" s="4"/>
      <c r="J12" s="4"/>
      <c r="K12" s="4"/>
      <c r="L12" s="16"/>
      <c r="M12" s="13">
        <f t="shared" si="0"/>
        <v>0</v>
      </c>
      <c r="N12" s="11">
        <f t="shared" si="1"/>
        <v>0</v>
      </c>
      <c r="O12" s="11">
        <f t="shared" si="2"/>
        <v>0</v>
      </c>
      <c r="P12" s="11">
        <f t="shared" si="3"/>
        <v>0</v>
      </c>
      <c r="Q12" s="11">
        <f t="shared" si="4"/>
        <v>0</v>
      </c>
      <c r="R12" s="12">
        <f t="shared" si="5"/>
        <v>0</v>
      </c>
      <c r="S12" s="6">
        <f t="shared" si="6"/>
        <v>0</v>
      </c>
    </row>
    <row r="13" spans="1:19" ht="57.6">
      <c r="A13" s="1" t="s">
        <v>63</v>
      </c>
      <c r="B13" s="41" t="s">
        <v>42</v>
      </c>
      <c r="C13" s="41"/>
      <c r="D13" s="57">
        <v>100</v>
      </c>
      <c r="E13" s="15"/>
      <c r="F13" s="4"/>
      <c r="G13" s="4"/>
      <c r="H13" s="4"/>
      <c r="I13" s="4"/>
      <c r="J13" s="4"/>
      <c r="K13" s="4"/>
      <c r="L13" s="16"/>
      <c r="M13" s="13">
        <f t="shared" si="0"/>
        <v>0</v>
      </c>
      <c r="N13" s="11">
        <f t="shared" si="1"/>
        <v>0</v>
      </c>
      <c r="O13" s="11">
        <f t="shared" si="2"/>
        <v>0</v>
      </c>
      <c r="P13" s="11">
        <f t="shared" si="3"/>
        <v>0</v>
      </c>
      <c r="Q13" s="11">
        <f t="shared" si="4"/>
        <v>0</v>
      </c>
      <c r="R13" s="12">
        <f t="shared" si="5"/>
        <v>0</v>
      </c>
      <c r="S13" s="6">
        <f t="shared" si="6"/>
        <v>0</v>
      </c>
    </row>
    <row r="14" spans="1:19" ht="19.2">
      <c r="A14" s="1" t="s">
        <v>64</v>
      </c>
      <c r="B14" s="44" t="s">
        <v>43</v>
      </c>
      <c r="C14" s="42" t="s">
        <v>39</v>
      </c>
      <c r="D14" s="57">
        <v>100</v>
      </c>
      <c r="E14" s="22"/>
      <c r="F14" s="4"/>
      <c r="G14" s="4"/>
      <c r="H14" s="4"/>
      <c r="I14" s="4"/>
      <c r="J14" s="4"/>
      <c r="K14" s="4"/>
      <c r="L14" s="3"/>
      <c r="M14" s="13">
        <f t="shared" si="0"/>
        <v>0</v>
      </c>
      <c r="N14" s="11">
        <f t="shared" si="1"/>
        <v>0</v>
      </c>
      <c r="O14" s="11">
        <f t="shared" si="2"/>
        <v>0</v>
      </c>
      <c r="P14" s="11">
        <f t="shared" si="3"/>
        <v>0</v>
      </c>
      <c r="Q14" s="11">
        <f t="shared" si="4"/>
        <v>0</v>
      </c>
      <c r="R14" s="12">
        <f t="shared" si="5"/>
        <v>0</v>
      </c>
      <c r="S14" s="6">
        <f t="shared" si="6"/>
        <v>0</v>
      </c>
    </row>
    <row r="15" spans="1:19" ht="96">
      <c r="A15" s="17" t="s">
        <v>65</v>
      </c>
      <c r="B15" s="41" t="s">
        <v>44</v>
      </c>
      <c r="C15" s="42" t="s">
        <v>39</v>
      </c>
      <c r="D15" s="57">
        <v>300</v>
      </c>
      <c r="E15" s="19"/>
      <c r="F15" s="18"/>
      <c r="G15" s="18"/>
      <c r="H15" s="18"/>
      <c r="I15" s="18"/>
      <c r="J15" s="20"/>
      <c r="K15" s="20"/>
      <c r="L15" s="21"/>
      <c r="M15" s="13">
        <f>F15*D15</f>
        <v>0</v>
      </c>
      <c r="N15" s="11">
        <f t="shared" si="1"/>
        <v>0</v>
      </c>
      <c r="O15" s="11">
        <f t="shared" si="2"/>
        <v>0</v>
      </c>
      <c r="P15" s="11">
        <f t="shared" si="3"/>
        <v>0</v>
      </c>
      <c r="Q15" s="11">
        <f t="shared" si="4"/>
        <v>0</v>
      </c>
      <c r="R15" s="12">
        <f t="shared" si="5"/>
        <v>0</v>
      </c>
      <c r="S15" s="6">
        <f t="shared" si="6"/>
        <v>0</v>
      </c>
    </row>
    <row r="16" spans="1:19" ht="38.4">
      <c r="A16" s="58" t="s">
        <v>66</v>
      </c>
      <c r="B16" s="41" t="s">
        <v>45</v>
      </c>
      <c r="C16" s="41"/>
      <c r="D16" s="57">
        <v>100</v>
      </c>
      <c r="E16" s="2"/>
      <c r="F16" s="4"/>
      <c r="G16" s="4"/>
      <c r="H16" s="4"/>
      <c r="I16" s="4"/>
      <c r="J16" s="4"/>
      <c r="K16" s="4"/>
      <c r="L16" s="16"/>
      <c r="M16" s="13">
        <f t="shared" si="0"/>
        <v>0</v>
      </c>
      <c r="N16" s="11">
        <f t="shared" si="1"/>
        <v>0</v>
      </c>
      <c r="O16" s="11">
        <f t="shared" si="2"/>
        <v>0</v>
      </c>
      <c r="P16" s="11">
        <f t="shared" si="3"/>
        <v>0</v>
      </c>
      <c r="Q16" s="11">
        <f t="shared" si="4"/>
        <v>0</v>
      </c>
      <c r="R16" s="12">
        <f t="shared" si="5"/>
        <v>0</v>
      </c>
      <c r="S16" s="6">
        <f t="shared" si="6"/>
        <v>0</v>
      </c>
    </row>
    <row r="17" spans="1:19" ht="38.4">
      <c r="A17" s="58" t="s">
        <v>67</v>
      </c>
      <c r="B17" s="41" t="s">
        <v>46</v>
      </c>
      <c r="C17" s="42" t="s">
        <v>39</v>
      </c>
      <c r="D17" s="57">
        <v>100</v>
      </c>
      <c r="E17" s="2"/>
      <c r="F17" s="4"/>
      <c r="G17" s="4"/>
      <c r="H17" s="4"/>
      <c r="I17" s="4"/>
      <c r="J17" s="4"/>
      <c r="K17" s="4"/>
      <c r="L17" s="16"/>
      <c r="M17" s="13">
        <f t="shared" ref="M17:M21" si="7">F17*D17</f>
        <v>0</v>
      </c>
      <c r="N17" s="11">
        <f t="shared" ref="N17:N21" si="8">D17*G17</f>
        <v>0</v>
      </c>
      <c r="O17" s="11">
        <f t="shared" ref="O17:O21" si="9">H17*D17</f>
        <v>0</v>
      </c>
      <c r="P17" s="11">
        <f t="shared" ref="P17:P21" si="10">I17*D17</f>
        <v>0</v>
      </c>
      <c r="Q17" s="11">
        <f t="shared" ref="Q17:Q21" si="11">J17*D17</f>
        <v>0</v>
      </c>
      <c r="R17" s="12">
        <f t="shared" ref="R17:R21" si="12">K17*D17</f>
        <v>0</v>
      </c>
      <c r="S17" s="6">
        <f t="shared" si="6"/>
        <v>0</v>
      </c>
    </row>
    <row r="18" spans="1:19" ht="19.2">
      <c r="A18" s="58" t="s">
        <v>68</v>
      </c>
      <c r="B18" s="44" t="s">
        <v>47</v>
      </c>
      <c r="C18" s="42" t="s">
        <v>39</v>
      </c>
      <c r="D18" s="57">
        <v>300</v>
      </c>
      <c r="E18" s="2"/>
      <c r="F18" s="4"/>
      <c r="G18" s="4"/>
      <c r="H18" s="4"/>
      <c r="I18" s="4"/>
      <c r="J18" s="4"/>
      <c r="K18" s="4"/>
      <c r="L18" s="16"/>
      <c r="M18" s="13">
        <f t="shared" si="7"/>
        <v>0</v>
      </c>
      <c r="N18" s="11">
        <f t="shared" si="8"/>
        <v>0</v>
      </c>
      <c r="O18" s="11">
        <f t="shared" si="9"/>
        <v>0</v>
      </c>
      <c r="P18" s="11">
        <f t="shared" si="10"/>
        <v>0</v>
      </c>
      <c r="Q18" s="11">
        <f t="shared" si="11"/>
        <v>0</v>
      </c>
      <c r="R18" s="12">
        <f t="shared" si="12"/>
        <v>0</v>
      </c>
      <c r="S18" s="6">
        <f t="shared" si="6"/>
        <v>0</v>
      </c>
    </row>
    <row r="19" spans="1:19" ht="153.6">
      <c r="A19" s="59">
        <v>1.1000000000000001</v>
      </c>
      <c r="B19" s="41" t="s">
        <v>70</v>
      </c>
      <c r="C19" s="42" t="s">
        <v>39</v>
      </c>
      <c r="D19" s="57">
        <v>300</v>
      </c>
      <c r="E19" s="2"/>
      <c r="F19" s="4"/>
      <c r="G19" s="4"/>
      <c r="H19" s="4"/>
      <c r="I19" s="4"/>
      <c r="J19" s="4"/>
      <c r="K19" s="4"/>
      <c r="L19" s="16"/>
      <c r="M19" s="13">
        <f t="shared" si="7"/>
        <v>0</v>
      </c>
      <c r="N19" s="11">
        <f t="shared" si="8"/>
        <v>0</v>
      </c>
      <c r="O19" s="11">
        <f t="shared" si="9"/>
        <v>0</v>
      </c>
      <c r="P19" s="11">
        <f t="shared" si="10"/>
        <v>0</v>
      </c>
      <c r="Q19" s="11">
        <f t="shared" si="11"/>
        <v>0</v>
      </c>
      <c r="R19" s="12">
        <f t="shared" si="12"/>
        <v>0</v>
      </c>
      <c r="S19" s="6">
        <f t="shared" si="6"/>
        <v>0</v>
      </c>
    </row>
    <row r="20" spans="1:19" ht="115.2">
      <c r="A20" s="60">
        <v>1.1100000000000001</v>
      </c>
      <c r="B20" s="41" t="s">
        <v>48</v>
      </c>
      <c r="C20" s="41"/>
      <c r="D20" s="43">
        <v>100</v>
      </c>
      <c r="E20" s="2"/>
      <c r="F20" s="4"/>
      <c r="G20" s="4"/>
      <c r="H20" s="4"/>
      <c r="I20" s="4"/>
      <c r="J20" s="4"/>
      <c r="K20" s="4"/>
      <c r="L20" s="16"/>
      <c r="M20" s="13">
        <f t="shared" si="7"/>
        <v>0</v>
      </c>
      <c r="N20" s="11">
        <f t="shared" si="8"/>
        <v>0</v>
      </c>
      <c r="O20" s="11">
        <f t="shared" si="9"/>
        <v>0</v>
      </c>
      <c r="P20" s="11">
        <f t="shared" si="10"/>
        <v>0</v>
      </c>
      <c r="Q20" s="11">
        <f t="shared" si="11"/>
        <v>0</v>
      </c>
      <c r="R20" s="12">
        <f t="shared" si="12"/>
        <v>0</v>
      </c>
      <c r="S20" s="6">
        <f t="shared" si="6"/>
        <v>0</v>
      </c>
    </row>
    <row r="21" spans="1:19" ht="77.400000000000006" thickBot="1">
      <c r="A21" s="60">
        <v>1.1200000000000001</v>
      </c>
      <c r="B21" s="41" t="s">
        <v>49</v>
      </c>
      <c r="C21" s="41"/>
      <c r="D21" s="43">
        <v>300</v>
      </c>
      <c r="E21" s="2"/>
      <c r="F21" s="4"/>
      <c r="G21" s="4"/>
      <c r="H21" s="4"/>
      <c r="I21" s="4"/>
      <c r="J21" s="4"/>
      <c r="K21" s="4"/>
      <c r="L21" s="9"/>
      <c r="M21" s="13">
        <f t="shared" si="7"/>
        <v>0</v>
      </c>
      <c r="N21" s="11">
        <f t="shared" si="8"/>
        <v>0</v>
      </c>
      <c r="O21" s="11">
        <f t="shared" si="9"/>
        <v>0</v>
      </c>
      <c r="P21" s="11">
        <f t="shared" si="10"/>
        <v>0</v>
      </c>
      <c r="Q21" s="11">
        <f t="shared" si="11"/>
        <v>0</v>
      </c>
      <c r="R21" s="12">
        <f t="shared" si="12"/>
        <v>0</v>
      </c>
      <c r="S21" s="6">
        <f t="shared" si="6"/>
        <v>0</v>
      </c>
    </row>
    <row r="22" spans="1:19" ht="13.8" thickBot="1">
      <c r="M22" s="10">
        <f>SUM(M9:M21)</f>
        <v>0</v>
      </c>
      <c r="N22" s="10">
        <f t="shared" ref="N22:R22" si="13">SUM(N9:N21)</f>
        <v>0</v>
      </c>
      <c r="O22" s="10">
        <f t="shared" si="13"/>
        <v>0</v>
      </c>
      <c r="P22" s="10">
        <f t="shared" si="13"/>
        <v>0</v>
      </c>
      <c r="Q22" s="10">
        <f t="shared" si="13"/>
        <v>0</v>
      </c>
      <c r="R22" s="10">
        <f t="shared" si="13"/>
        <v>0</v>
      </c>
      <c r="S22" s="6">
        <f>SUM(S10:S21)</f>
        <v>0</v>
      </c>
    </row>
    <row r="23" spans="1:19" ht="13.8" thickBot="1">
      <c r="M23" s="10" t="e">
        <f>M22/S22/2</f>
        <v>#DIV/0!</v>
      </c>
      <c r="N23" s="10" t="e">
        <f t="shared" ref="N23:R23" si="14">N22/T22/2</f>
        <v>#DIV/0!</v>
      </c>
      <c r="O23" s="10" t="e">
        <f t="shared" si="14"/>
        <v>#DIV/0!</v>
      </c>
      <c r="P23" s="10" t="e">
        <f t="shared" si="14"/>
        <v>#DIV/0!</v>
      </c>
      <c r="Q23" s="10" t="e">
        <f t="shared" si="14"/>
        <v>#DIV/0!</v>
      </c>
      <c r="R23" s="10" t="e">
        <f t="shared" si="14"/>
        <v>#DIV/0!</v>
      </c>
    </row>
    <row r="24" spans="1:19" ht="27" thickBot="1">
      <c r="M24" s="38" t="s">
        <v>17</v>
      </c>
      <c r="N24" s="38" t="s">
        <v>18</v>
      </c>
      <c r="O24" s="38" t="s">
        <v>19</v>
      </c>
      <c r="P24" s="38" t="s">
        <v>20</v>
      </c>
      <c r="Q24" s="38" t="s">
        <v>21</v>
      </c>
      <c r="R24" s="38" t="s">
        <v>22</v>
      </c>
    </row>
  </sheetData>
  <mergeCells count="10">
    <mergeCell ref="Q1:R1"/>
    <mergeCell ref="Q2:R2"/>
    <mergeCell ref="Q3:R3"/>
    <mergeCell ref="Q4:R4"/>
    <mergeCell ref="A1:A4"/>
    <mergeCell ref="O1:P1"/>
    <mergeCell ref="O2:P2"/>
    <mergeCell ref="O3:P3"/>
    <mergeCell ref="O4:P4"/>
    <mergeCell ref="B1:N4"/>
  </mergeCells>
  <phoneticPr fontId="4" type="noConversion"/>
  <pageMargins left="0.35433070866141703" right="0.31496062992126" top="0.78740157480314998" bottom="0.511811023622047" header="0.27559055118110198" footer="0.27559055118110198"/>
  <pageSetup paperSize="9" scale="66" orientation="landscape" r:id="rId1"/>
  <headerFooter alignWithMargins="0">
    <oddFooter xml:space="preserve">&amp;CThis document is the property of Mobile Interim Company 1 S.A.L., it cannot be diffused externally without the prior approval of the management
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94A5A-02F2-408C-8621-1B20C912B648}">
  <dimension ref="A1:F6"/>
  <sheetViews>
    <sheetView workbookViewId="0">
      <selection activeCell="B33" sqref="B33"/>
    </sheetView>
  </sheetViews>
  <sheetFormatPr defaultRowHeight="13.2"/>
  <cols>
    <col min="2" max="2" width="64.88671875" customWidth="1"/>
    <col min="3" max="3" width="17.88671875" bestFit="1" customWidth="1"/>
    <col min="4" max="4" width="16.88671875" bestFit="1" customWidth="1"/>
    <col min="5" max="5" width="4" bestFit="1" customWidth="1"/>
    <col min="6" max="6" width="21.5546875" customWidth="1"/>
  </cols>
  <sheetData>
    <row r="1" spans="1:6">
      <c r="A1" s="46" t="s">
        <v>51</v>
      </c>
      <c r="B1" s="46" t="s">
        <v>52</v>
      </c>
      <c r="C1" s="46" t="s">
        <v>53</v>
      </c>
      <c r="D1" s="46" t="s">
        <v>54</v>
      </c>
      <c r="E1" s="46" t="s">
        <v>55</v>
      </c>
      <c r="F1" s="46" t="s">
        <v>50</v>
      </c>
    </row>
    <row r="2" spans="1:6" ht="26.4">
      <c r="A2" s="47">
        <v>840056</v>
      </c>
      <c r="B2" s="48" t="s">
        <v>56</v>
      </c>
      <c r="C2" s="49">
        <v>45533</v>
      </c>
      <c r="D2" s="49">
        <v>45898</v>
      </c>
      <c r="E2" s="47">
        <v>1</v>
      </c>
      <c r="F2" s="61" t="s">
        <v>71</v>
      </c>
    </row>
    <row r="3" spans="1:6" ht="26.4">
      <c r="A3" s="47">
        <v>840037</v>
      </c>
      <c r="B3" s="48" t="s">
        <v>57</v>
      </c>
      <c r="C3" s="49">
        <v>45533</v>
      </c>
      <c r="D3" s="49">
        <v>45898</v>
      </c>
      <c r="E3" s="47">
        <v>1</v>
      </c>
      <c r="F3" s="61" t="s">
        <v>71</v>
      </c>
    </row>
    <row r="4" spans="1:6" ht="26.4">
      <c r="A4" s="47">
        <v>840030</v>
      </c>
      <c r="B4" s="48" t="s">
        <v>58</v>
      </c>
      <c r="C4" s="49">
        <v>45533</v>
      </c>
      <c r="D4" s="49">
        <v>45898</v>
      </c>
      <c r="E4" s="47">
        <v>1</v>
      </c>
      <c r="F4" s="61" t="s">
        <v>71</v>
      </c>
    </row>
    <row r="5" spans="1:6" ht="26.4">
      <c r="A5" s="47">
        <v>840042</v>
      </c>
      <c r="B5" s="48" t="s">
        <v>59</v>
      </c>
      <c r="C5" s="49">
        <v>45533</v>
      </c>
      <c r="D5" s="49">
        <v>45898</v>
      </c>
      <c r="E5" s="47">
        <v>1</v>
      </c>
      <c r="F5" s="61" t="s">
        <v>71</v>
      </c>
    </row>
    <row r="6" spans="1:6" ht="26.4">
      <c r="A6" s="47">
        <v>840012</v>
      </c>
      <c r="B6" s="48" t="s">
        <v>60</v>
      </c>
      <c r="C6" s="49">
        <v>45533</v>
      </c>
      <c r="D6" s="49">
        <v>45898</v>
      </c>
      <c r="E6" s="47">
        <v>1</v>
      </c>
      <c r="F6" s="6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grade of compliance range</vt:lpstr>
      <vt:lpstr>Scoring</vt:lpstr>
      <vt:lpstr>Appendix A</vt:lpstr>
      <vt:lpstr>'grade of compliance range'!Print_Area</vt:lpstr>
      <vt:lpstr>Scoring!Print_Area</vt:lpstr>
      <vt:lpstr>Scoring!Print_Titles</vt:lpstr>
    </vt:vector>
  </TitlesOfParts>
  <Company>MIC1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MIC1</dc:creator>
  <cp:lastModifiedBy>CHRISTOPHE PERTOT</cp:lastModifiedBy>
  <cp:lastPrinted>2021-09-02T12:37:49Z</cp:lastPrinted>
  <dcterms:created xsi:type="dcterms:W3CDTF">2008-10-30T09:34:49Z</dcterms:created>
  <dcterms:modified xsi:type="dcterms:W3CDTF">2024-05-30T14:15:10Z</dcterms:modified>
</cp:coreProperties>
</file>